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Extension 2020\AVALES Cursos\"/>
    </mc:Choice>
  </mc:AlternateContent>
  <xr:revisionPtr revIDLastSave="0" documentId="13_ncr:1_{E97AD53F-15C9-43F9-A3F8-BF1DEB2CEE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1" r:id="rId1"/>
  </sheets>
  <definedNames>
    <definedName name="_xlnm.Print_Titles" localSheetId="0">Hoja1!$1:$13</definedName>
  </definedNames>
  <calcPr calcId="181029" iterateDelta="1E-4"/>
</workbook>
</file>

<file path=xl/calcChain.xml><?xml version="1.0" encoding="utf-8"?>
<calcChain xmlns="http://schemas.openxmlformats.org/spreadsheetml/2006/main">
  <c r="L90" i="11" l="1"/>
  <c r="J31" i="11" l="1"/>
  <c r="K31" i="11" s="1"/>
  <c r="L31" i="11" s="1"/>
  <c r="L50" i="11" l="1"/>
  <c r="L49" i="11"/>
  <c r="L48" i="11"/>
  <c r="L47" i="11"/>
  <c r="L46" i="11"/>
  <c r="L45" i="11"/>
  <c r="L44" i="11"/>
  <c r="L56" i="11"/>
  <c r="L57" i="11"/>
  <c r="L58" i="11"/>
  <c r="L51" i="11" l="1"/>
  <c r="L59" i="11"/>
  <c r="L60" i="11"/>
  <c r="L61" i="11"/>
  <c r="J33" i="11"/>
  <c r="K33" i="11" s="1"/>
  <c r="L33" i="11" s="1"/>
  <c r="J34" i="11"/>
  <c r="K34" i="11" s="1"/>
  <c r="L34" i="11" s="1"/>
  <c r="J35" i="11"/>
  <c r="K35" i="11" s="1"/>
  <c r="L35" i="11" s="1"/>
  <c r="J36" i="11"/>
  <c r="K36" i="11" s="1"/>
  <c r="L36" i="11" s="1"/>
  <c r="J37" i="11"/>
  <c r="K37" i="11" s="1"/>
  <c r="L37" i="11" s="1"/>
  <c r="L18" i="11"/>
  <c r="L19" i="11"/>
  <c r="L20" i="11"/>
  <c r="L21" i="11"/>
  <c r="L22" i="11"/>
  <c r="L23" i="11"/>
  <c r="L24" i="11"/>
  <c r="L25" i="11"/>
  <c r="L66" i="11"/>
  <c r="L67" i="11"/>
  <c r="L68" i="11"/>
  <c r="L69" i="11"/>
  <c r="L70" i="11"/>
  <c r="L71" i="11"/>
  <c r="L72" i="11" l="1"/>
  <c r="L62" i="11"/>
  <c r="L26" i="11"/>
  <c r="K32" i="11"/>
  <c r="L32" i="11" s="1"/>
  <c r="L38" i="11" s="1"/>
  <c r="L74" i="11" l="1"/>
  <c r="K76" i="11" s="1"/>
  <c r="K77" i="11" l="1"/>
  <c r="L78" i="11" s="1"/>
  <c r="K80" i="11" s="1"/>
  <c r="L81" i="11" s="1"/>
  <c r="K83" i="11" s="1"/>
  <c r="L84" i="11" s="1"/>
  <c r="K86" i="11" s="1"/>
  <c r="K87" i="11" l="1"/>
  <c r="L88" i="11" s="1"/>
</calcChain>
</file>

<file path=xl/sharedStrings.xml><?xml version="1.0" encoding="utf-8"?>
<sst xmlns="http://schemas.openxmlformats.org/spreadsheetml/2006/main" count="139" uniqueCount="79">
  <si>
    <r>
      <t xml:space="preserve">DISP. CDFI Nº </t>
    </r>
    <r>
      <rPr>
        <b/>
        <u/>
        <sz val="13"/>
        <color rgb="FF000000"/>
        <rFont val="Times New Roman"/>
        <family val="1"/>
      </rPr>
      <t>001/18</t>
    </r>
  </si>
  <si>
    <t>Item</t>
  </si>
  <si>
    <t>Cant. Asist.</t>
  </si>
  <si>
    <t>A -INSUMOS</t>
  </si>
  <si>
    <t>Nº</t>
  </si>
  <si>
    <t>Descripcion del material o insumos</t>
  </si>
  <si>
    <t>Unid.</t>
  </si>
  <si>
    <t>Precio Unit.</t>
  </si>
  <si>
    <t>Imp. Total</t>
  </si>
  <si>
    <t>01</t>
  </si>
  <si>
    <t>02</t>
  </si>
  <si>
    <t>03</t>
  </si>
  <si>
    <t>04</t>
  </si>
  <si>
    <t>05</t>
  </si>
  <si>
    <t>06</t>
  </si>
  <si>
    <t>07</t>
  </si>
  <si>
    <t>08</t>
  </si>
  <si>
    <t>SUBTOTAL de Insumos</t>
  </si>
  <si>
    <t>B - HONORARIOS</t>
  </si>
  <si>
    <t>Función</t>
  </si>
  <si>
    <t>Tarea a Desarrollar</t>
  </si>
  <si>
    <t>APELLIDO y NOMBRES</t>
  </si>
  <si>
    <t>Tipo Contr.</t>
  </si>
  <si>
    <t>Horas</t>
  </si>
  <si>
    <t>Coordinador</t>
  </si>
  <si>
    <t>Profesionales</t>
  </si>
  <si>
    <t>Docentes</t>
  </si>
  <si>
    <t>Auxiliares Docentes</t>
  </si>
  <si>
    <t>Pasantes Alumnos</t>
  </si>
  <si>
    <t>SUBTOTAL de Honorarios</t>
  </si>
  <si>
    <t>C -MOVILIDAD Y EQUIPAMIENTO</t>
  </si>
  <si>
    <t>Descripcion del equipo</t>
  </si>
  <si>
    <t>Cant.</t>
  </si>
  <si>
    <t xml:space="preserve">SUBTOTAL C: </t>
  </si>
  <si>
    <r>
      <t>D -  CONTRATACIÓN DE SERVICIOS</t>
    </r>
    <r>
      <rPr>
        <sz val="10"/>
        <rFont val="Century Gothic"/>
        <family val="2"/>
      </rPr>
      <t xml:space="preserve"> (catering, etc.)</t>
    </r>
  </si>
  <si>
    <t>Descripcion del SERVICIO</t>
  </si>
  <si>
    <t xml:space="preserve">SUBTOTAL D: </t>
  </si>
  <si>
    <t>COSTO-COSTO (A+B+C+D)</t>
  </si>
  <si>
    <t>Gastos administrativos</t>
  </si>
  <si>
    <t>% sobre COSTO-COSTO</t>
  </si>
  <si>
    <t>=</t>
  </si>
  <si>
    <t>Imprevistos</t>
  </si>
  <si>
    <r>
      <t xml:space="preserve">SUBTOTAL II  </t>
    </r>
    <r>
      <rPr>
        <sz val="10"/>
        <rFont val="Century Gothic"/>
        <family val="2"/>
      </rPr>
      <t>(COSTO-COSTO + Gastos Admin + Imprevistos)</t>
    </r>
  </si>
  <si>
    <t>FONDO DE MEJORAS</t>
  </si>
  <si>
    <t>% sobre SUBTOTAL II</t>
  </si>
  <si>
    <r>
      <t xml:space="preserve">SUBTOTAL III  </t>
    </r>
    <r>
      <rPr>
        <sz val="10"/>
        <rFont val="Century Gothic"/>
        <family val="2"/>
      </rPr>
      <t>(Subtotal II + Beneficio)</t>
    </r>
  </si>
  <si>
    <t>BONIFICACIÓN</t>
  </si>
  <si>
    <t>% sobre SUBTOTAL III</t>
  </si>
  <si>
    <r>
      <t xml:space="preserve">SUBTOTAL IV  </t>
    </r>
    <r>
      <rPr>
        <sz val="10"/>
        <rFont val="Century Gothic"/>
        <family val="2"/>
      </rPr>
      <t>(Subtotal III - Bonificación)</t>
    </r>
  </si>
  <si>
    <r>
      <t>UNPSJB (</t>
    </r>
    <r>
      <rPr>
        <b/>
        <sz val="10"/>
        <rFont val="Century Gothic"/>
        <family val="2"/>
      </rPr>
      <t>2%</t>
    </r>
    <r>
      <rPr>
        <sz val="10"/>
        <rFont val="Century Gothic"/>
        <family val="2"/>
      </rPr>
      <t>) Ord. C.S. 0,65/92 (art. 21 y 23)</t>
    </r>
  </si>
  <si>
    <r>
      <t>F.I.UNPSJB (</t>
    </r>
    <r>
      <rPr>
        <b/>
        <sz val="10"/>
        <rFont val="Century Gothic"/>
        <family val="2"/>
      </rPr>
      <t>8%</t>
    </r>
    <r>
      <rPr>
        <sz val="10"/>
        <rFont val="Century Gothic"/>
        <family val="2"/>
      </rPr>
      <t>) Ord. C.S. 0,65/92 (art. 21 y 23)</t>
    </r>
  </si>
  <si>
    <r>
      <t xml:space="preserve">PRECIO FINAL DEL ITEM </t>
    </r>
    <r>
      <rPr>
        <sz val="10"/>
        <rFont val="Century Gothic"/>
        <family val="2"/>
      </rPr>
      <t xml:space="preserve"> (Subtotal IV + 2% + 8%)</t>
    </r>
  </si>
  <si>
    <t>Apellido  y Nombres</t>
  </si>
  <si>
    <t>D.N.I.</t>
  </si>
  <si>
    <t>Domicilio</t>
  </si>
  <si>
    <t>Período Contratación</t>
  </si>
  <si>
    <t>B.1 - PERSONAL PERTENECIENTE A LA UNIVERSIDAD (CLS MF)</t>
  </si>
  <si>
    <t>% sobre SUBTOTALIII</t>
  </si>
  <si>
    <t>ejemplo</t>
  </si>
  <si>
    <t>x</t>
  </si>
  <si>
    <t>monto de contrato</t>
  </si>
  <si>
    <t>Contribuciones patronales (24%)</t>
  </si>
  <si>
    <t>CLS</t>
  </si>
  <si>
    <t>20</t>
  </si>
  <si>
    <t>X</t>
  </si>
  <si>
    <t>VALOR CADA UNO:</t>
  </si>
  <si>
    <t>PLANILLA DE PRESUPUESTO PARA CURSOS</t>
  </si>
  <si>
    <t>Curso de …..</t>
  </si>
  <si>
    <t>B.2 - PERSONAL NO PERTENECIENTE A LA UNIVERSIDAD (CLO)</t>
  </si>
  <si>
    <t>CLO</t>
  </si>
  <si>
    <t>datos de cada involucrado</t>
  </si>
  <si>
    <t>xxxxx</t>
  </si>
  <si>
    <t>xxxx</t>
  </si>
  <si>
    <t>ejemplo: fotocopias</t>
  </si>
  <si>
    <t>50</t>
  </si>
  <si>
    <t>E -  Datos Personales UNIDAD EJECUTORA para confección de los Contratos</t>
  </si>
  <si>
    <r>
      <rPr>
        <b/>
        <u/>
        <sz val="10"/>
        <color rgb="FF0000FF"/>
        <rFont val="Century Gothic"/>
        <family val="2"/>
      </rPr>
      <t>Tipo de Contrato</t>
    </r>
    <r>
      <rPr>
        <b/>
        <sz val="10"/>
        <color rgb="FF0000FF"/>
        <rFont val="Century Gothic"/>
        <family val="2"/>
      </rPr>
      <t>:</t>
    </r>
    <r>
      <rPr>
        <sz val="10"/>
        <color rgb="FF0000FF"/>
        <rFont val="Century Gothic"/>
        <family val="2"/>
      </rPr>
      <t xml:space="preserve"> si NO es personal de la Universidad (presenta factura) corresponde </t>
    </r>
    <r>
      <rPr>
        <b/>
        <sz val="10"/>
        <color rgb="FF0000FF"/>
        <rFont val="Century Gothic"/>
        <family val="2"/>
      </rPr>
      <t>CLO</t>
    </r>
  </si>
  <si>
    <r>
      <rPr>
        <b/>
        <u/>
        <sz val="10"/>
        <color rgb="FF0000FF"/>
        <rFont val="Century Gothic"/>
        <family val="2"/>
      </rPr>
      <t>Nota</t>
    </r>
    <r>
      <rPr>
        <b/>
        <sz val="10"/>
        <color rgb="FF0000FF"/>
        <rFont val="Century Gothic"/>
        <family val="2"/>
      </rPr>
      <t>:</t>
    </r>
    <r>
      <rPr>
        <sz val="10"/>
        <color rgb="FF0000FF"/>
        <rFont val="Century Gothic"/>
        <family val="2"/>
      </rPr>
      <t xml:space="preserve"> Si es personal de la Universidad corresponde </t>
    </r>
    <r>
      <rPr>
        <b/>
        <sz val="10"/>
        <color rgb="FF0000FF"/>
        <rFont val="Century Gothic"/>
        <family val="2"/>
      </rPr>
      <t xml:space="preserve">CLS MF, </t>
    </r>
    <r>
      <rPr>
        <sz val="10"/>
        <color rgb="FF0000FF"/>
        <rFont val="Century Gothic"/>
        <family val="2"/>
      </rPr>
      <t>cobra vía recibo de sueldo (con descuento aprox. del 17%). Además se debe tener en cuenta que en el Importe Total se adicionan los contribuciones Patronales (24%)</t>
    </r>
  </si>
  <si>
    <t>Nombre Curso o Actividad: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</si>
</sst>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C0A]\ #,##0.00"/>
    <numFmt numFmtId="165" formatCode="#,##0.00\ _€"/>
  </numFmts>
  <fonts count="20" x14ac:knownFonts="1">
    <font>
      <sz val="11"/>
      <color rgb="FF000000"/>
      <name val="Calibri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9"/>
      <color rgb="FFFFFFFF"/>
      <name val="Century Gothic"/>
      <family val="2"/>
    </font>
    <font>
      <b/>
      <sz val="10"/>
      <color rgb="FFFFFFFF"/>
      <name val="Century Gothic"/>
      <family val="2"/>
    </font>
    <font>
      <b/>
      <sz val="11"/>
      <color rgb="FF000000"/>
      <name val="Calibri"/>
      <family val="2"/>
    </font>
    <font>
      <b/>
      <u/>
      <sz val="14"/>
      <name val="Century Gothic"/>
      <family val="2"/>
    </font>
    <font>
      <b/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Century Gothic"/>
      <family val="2"/>
    </font>
    <font>
      <sz val="10"/>
      <color rgb="FF0000FF"/>
      <name val="Century Gothic"/>
      <family val="2"/>
    </font>
    <font>
      <b/>
      <u/>
      <sz val="10"/>
      <color rgb="FF0000FF"/>
      <name val="Century Gothic"/>
      <family val="2"/>
    </font>
    <font>
      <b/>
      <sz val="10"/>
      <color rgb="FF0000FF"/>
      <name val="Century Gothic"/>
      <family val="2"/>
    </font>
    <font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929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 applyFont="1" applyAlignment="1"/>
    <xf numFmtId="49" fontId="2" fillId="0" borderId="0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4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2" fontId="2" fillId="0" borderId="3" xfId="1" applyNumberFormat="1" applyFont="1" applyFill="1" applyBorder="1" applyAlignment="1">
      <alignment horizontal="right" vertical="center" indent="1"/>
    </xf>
    <xf numFmtId="164" fontId="3" fillId="5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5" fillId="6" borderId="1" xfId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right" vertical="center" indent="1"/>
    </xf>
    <xf numFmtId="164" fontId="2" fillId="0" borderId="4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164" fontId="0" fillId="0" borderId="0" xfId="0" applyNumberFormat="1" applyFont="1" applyAlignment="1"/>
    <xf numFmtId="164" fontId="11" fillId="0" borderId="0" xfId="0" applyNumberFormat="1" applyFont="1" applyAlignment="1"/>
    <xf numFmtId="164" fontId="4" fillId="0" borderId="0" xfId="1" applyNumberFormat="1" applyFont="1" applyFill="1" applyBorder="1" applyAlignment="1">
      <alignment vertical="center"/>
    </xf>
    <xf numFmtId="49" fontId="12" fillId="0" borderId="1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left" vertical="center"/>
    </xf>
    <xf numFmtId="49" fontId="12" fillId="0" borderId="4" xfId="1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3" fontId="17" fillId="0" borderId="23" xfId="0" applyNumberFormat="1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164" fontId="3" fillId="5" borderId="19" xfId="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 wrapText="1" indent="1"/>
    </xf>
    <xf numFmtId="0" fontId="6" fillId="6" borderId="10" xfId="1" applyFont="1" applyFill="1" applyBorder="1" applyAlignment="1">
      <alignment horizontal="center" vertical="center"/>
    </xf>
    <xf numFmtId="0" fontId="6" fillId="6" borderId="9" xfId="1" applyFont="1" applyFill="1" applyBorder="1" applyAlignment="1">
      <alignment horizontal="center" vertical="center"/>
    </xf>
    <xf numFmtId="49" fontId="12" fillId="0" borderId="3" xfId="1" applyNumberFormat="1" applyFont="1" applyFill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right" vertical="center" wrapText="1"/>
    </xf>
    <xf numFmtId="49" fontId="3" fillId="3" borderId="3" xfId="1" applyNumberFormat="1" applyFont="1" applyFill="1" applyBorder="1" applyAlignment="1">
      <alignment horizontal="right" vertical="center" wrapText="1"/>
    </xf>
    <xf numFmtId="49" fontId="3" fillId="3" borderId="4" xfId="1" applyNumberFormat="1" applyFont="1" applyFill="1" applyBorder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49" fontId="3" fillId="3" borderId="25" xfId="1" applyNumberFormat="1" applyFont="1" applyFill="1" applyBorder="1" applyAlignment="1">
      <alignment horizontal="right" vertical="center"/>
    </xf>
    <xf numFmtId="49" fontId="3" fillId="3" borderId="5" xfId="1" applyNumberFormat="1" applyFont="1" applyFill="1" applyBorder="1" applyAlignment="1">
      <alignment horizontal="right" vertical="center"/>
    </xf>
    <xf numFmtId="49" fontId="3" fillId="3" borderId="26" xfId="1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right" vertical="center" inden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10</xdr:col>
      <xdr:colOff>28575</xdr:colOff>
      <xdr:row>8</xdr:row>
      <xdr:rowOff>56282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94" b="4494"/>
        <a:stretch/>
      </xdr:blipFill>
      <xdr:spPr bwMode="auto">
        <a:xfrm>
          <a:off x="95250" y="0"/>
          <a:ext cx="7277100" cy="158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101"/>
  <sheetViews>
    <sheetView tabSelected="1" workbookViewId="0">
      <selection activeCell="L14" sqref="L14"/>
    </sheetView>
  </sheetViews>
  <sheetFormatPr baseColWidth="10" defaultColWidth="11.42578125" defaultRowHeight="15" x14ac:dyDescent="0.25"/>
  <cols>
    <col min="1" max="1" width="4.7109375" customWidth="1"/>
    <col min="2" max="2" width="18.7109375" customWidth="1"/>
    <col min="3" max="3" width="11.7109375" customWidth="1"/>
    <col min="4" max="4" width="16.7109375" customWidth="1"/>
    <col min="5" max="5" width="11.7109375" customWidth="1"/>
    <col min="6" max="6" width="15.7109375" customWidth="1"/>
    <col min="7" max="8" width="5.7109375" customWidth="1"/>
    <col min="9" max="9" width="8.7109375" customWidth="1"/>
    <col min="10" max="11" width="10.7109375" customWidth="1"/>
    <col min="12" max="12" width="13.7109375" customWidth="1"/>
  </cols>
  <sheetData>
    <row r="5" spans="1:12" x14ac:dyDescent="0.25">
      <c r="A5" s="3"/>
      <c r="B5" s="3"/>
      <c r="C5" s="3"/>
      <c r="D5" s="3"/>
      <c r="E5" s="3"/>
      <c r="H5" s="3"/>
      <c r="I5" s="3"/>
      <c r="J5" s="3"/>
    </row>
    <row r="6" spans="1:12" x14ac:dyDescent="0.25">
      <c r="A6" s="3"/>
      <c r="B6" s="3"/>
      <c r="C6" s="3"/>
      <c r="D6" s="3"/>
      <c r="E6" s="3"/>
      <c r="F6" s="4"/>
      <c r="G6" s="4"/>
      <c r="H6" s="3"/>
      <c r="I6" s="3"/>
      <c r="J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11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ht="25.5" customHeight="1" x14ac:dyDescent="0.25">
      <c r="A10" s="3"/>
      <c r="B10" s="3"/>
      <c r="C10" s="3"/>
      <c r="D10" s="3"/>
      <c r="E10" s="3"/>
      <c r="F10" s="4"/>
      <c r="G10" s="4"/>
      <c r="H10" s="40"/>
      <c r="I10" s="3"/>
      <c r="K10" s="122" t="s">
        <v>0</v>
      </c>
      <c r="L10" s="122"/>
    </row>
    <row r="11" spans="1:12" ht="19.5" customHeight="1" x14ac:dyDescent="0.25">
      <c r="A11" s="3"/>
      <c r="B11" s="3"/>
      <c r="C11" s="3"/>
      <c r="D11" s="3"/>
      <c r="E11" s="3"/>
      <c r="F11" s="4"/>
      <c r="G11" s="4"/>
      <c r="I11" s="3"/>
      <c r="J11" s="25"/>
    </row>
    <row r="12" spans="1:12" ht="18" x14ac:dyDescent="0.25">
      <c r="A12" s="121" t="s">
        <v>66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ht="24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ht="30" customHeight="1" x14ac:dyDescent="0.25">
      <c r="A14" s="130" t="s">
        <v>78</v>
      </c>
      <c r="B14" s="131"/>
      <c r="C14" s="134" t="s">
        <v>67</v>
      </c>
      <c r="D14" s="132"/>
      <c r="E14" s="132"/>
      <c r="F14" s="132"/>
      <c r="G14" s="132"/>
      <c r="H14" s="132"/>
      <c r="I14" s="132"/>
      <c r="J14" s="133"/>
      <c r="K14" s="26" t="s">
        <v>2</v>
      </c>
      <c r="L14" s="135">
        <v>20</v>
      </c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x14ac:dyDescent="0.25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1:12" s="18" customFormat="1" ht="25.5" x14ac:dyDescent="0.25">
      <c r="A17" s="38" t="s">
        <v>4</v>
      </c>
      <c r="B17" s="101" t="s">
        <v>5</v>
      </c>
      <c r="C17" s="89"/>
      <c r="D17" s="89"/>
      <c r="E17" s="89"/>
      <c r="F17" s="89"/>
      <c r="G17" s="89"/>
      <c r="H17" s="89"/>
      <c r="I17" s="90"/>
      <c r="J17" s="27" t="s">
        <v>6</v>
      </c>
      <c r="K17" s="28" t="s">
        <v>7</v>
      </c>
      <c r="L17" s="39" t="s">
        <v>8</v>
      </c>
    </row>
    <row r="18" spans="1:12" s="63" customFormat="1" x14ac:dyDescent="0.25">
      <c r="A18" s="67" t="s">
        <v>9</v>
      </c>
      <c r="B18" s="119" t="s">
        <v>73</v>
      </c>
      <c r="C18" s="119"/>
      <c r="D18" s="119"/>
      <c r="E18" s="119"/>
      <c r="F18" s="119"/>
      <c r="G18" s="119"/>
      <c r="H18" s="119"/>
      <c r="I18" s="119"/>
      <c r="J18" s="68" t="s">
        <v>74</v>
      </c>
      <c r="K18" s="69">
        <v>2.5</v>
      </c>
      <c r="L18" s="69">
        <f>+K18*J18</f>
        <v>125</v>
      </c>
    </row>
    <row r="19" spans="1:12" x14ac:dyDescent="0.25">
      <c r="A19" s="8" t="s">
        <v>10</v>
      </c>
      <c r="B19" s="72"/>
      <c r="C19" s="72"/>
      <c r="D19" s="72"/>
      <c r="E19" s="72"/>
      <c r="F19" s="72"/>
      <c r="G19" s="72"/>
      <c r="H19" s="72"/>
      <c r="I19" s="72"/>
      <c r="J19" s="37"/>
      <c r="K19" s="5"/>
      <c r="L19" s="5">
        <f t="shared" ref="L19:L25" si="0">+K19*J19</f>
        <v>0</v>
      </c>
    </row>
    <row r="20" spans="1:12" x14ac:dyDescent="0.25">
      <c r="A20" s="8" t="s">
        <v>11</v>
      </c>
      <c r="B20" s="72"/>
      <c r="C20" s="72"/>
      <c r="D20" s="72"/>
      <c r="E20" s="72"/>
      <c r="F20" s="72"/>
      <c r="G20" s="72"/>
      <c r="H20" s="72"/>
      <c r="I20" s="72"/>
      <c r="J20" s="37"/>
      <c r="K20" s="5"/>
      <c r="L20" s="5">
        <f t="shared" si="0"/>
        <v>0</v>
      </c>
    </row>
    <row r="21" spans="1:12" x14ac:dyDescent="0.25">
      <c r="A21" s="8" t="s">
        <v>12</v>
      </c>
      <c r="B21" s="72"/>
      <c r="C21" s="72"/>
      <c r="D21" s="72"/>
      <c r="E21" s="72"/>
      <c r="F21" s="72"/>
      <c r="G21" s="72"/>
      <c r="H21" s="72"/>
      <c r="I21" s="72"/>
      <c r="J21" s="37"/>
      <c r="K21" s="5"/>
      <c r="L21" s="5">
        <f t="shared" si="0"/>
        <v>0</v>
      </c>
    </row>
    <row r="22" spans="1:12" x14ac:dyDescent="0.25">
      <c r="A22" s="8" t="s">
        <v>13</v>
      </c>
      <c r="B22" s="72"/>
      <c r="C22" s="72"/>
      <c r="D22" s="72"/>
      <c r="E22" s="72"/>
      <c r="F22" s="72"/>
      <c r="G22" s="72"/>
      <c r="H22" s="72"/>
      <c r="I22" s="72"/>
      <c r="J22" s="37"/>
      <c r="K22" s="5"/>
      <c r="L22" s="5">
        <f t="shared" si="0"/>
        <v>0</v>
      </c>
    </row>
    <row r="23" spans="1:12" x14ac:dyDescent="0.25">
      <c r="A23" s="8" t="s">
        <v>14</v>
      </c>
      <c r="B23" s="72"/>
      <c r="C23" s="72"/>
      <c r="D23" s="72"/>
      <c r="E23" s="72"/>
      <c r="F23" s="72"/>
      <c r="G23" s="72"/>
      <c r="H23" s="72"/>
      <c r="I23" s="72"/>
      <c r="J23" s="37"/>
      <c r="K23" s="5"/>
      <c r="L23" s="5">
        <f t="shared" si="0"/>
        <v>0</v>
      </c>
    </row>
    <row r="24" spans="1:12" x14ac:dyDescent="0.25">
      <c r="A24" s="8" t="s">
        <v>15</v>
      </c>
      <c r="B24" s="72"/>
      <c r="C24" s="72"/>
      <c r="D24" s="72"/>
      <c r="E24" s="72"/>
      <c r="F24" s="72"/>
      <c r="G24" s="72"/>
      <c r="H24" s="72"/>
      <c r="I24" s="72"/>
      <c r="J24" s="37"/>
      <c r="K24" s="5"/>
      <c r="L24" s="5">
        <f t="shared" si="0"/>
        <v>0</v>
      </c>
    </row>
    <row r="25" spans="1:12" x14ac:dyDescent="0.25">
      <c r="A25" s="8" t="s">
        <v>16</v>
      </c>
      <c r="B25" s="72"/>
      <c r="C25" s="72"/>
      <c r="D25" s="72"/>
      <c r="E25" s="72"/>
      <c r="F25" s="72"/>
      <c r="G25" s="72"/>
      <c r="H25" s="72"/>
      <c r="I25" s="72"/>
      <c r="J25" s="37"/>
      <c r="K25" s="5"/>
      <c r="L25" s="5">
        <f t="shared" si="0"/>
        <v>0</v>
      </c>
    </row>
    <row r="26" spans="1:12" x14ac:dyDescent="0.25">
      <c r="A26" s="74" t="s">
        <v>17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21">
        <f>+SUM(L18:L25)</f>
        <v>125</v>
      </c>
    </row>
    <row r="27" spans="1:12" x14ac:dyDescent="0.25">
      <c r="A27" s="3"/>
      <c r="B27" s="3"/>
      <c r="C27" s="3"/>
      <c r="D27" s="3"/>
      <c r="E27" s="3"/>
      <c r="F27" s="3"/>
      <c r="G27" s="3"/>
      <c r="H27" s="7"/>
      <c r="I27" s="3"/>
      <c r="J27" s="3"/>
    </row>
    <row r="28" spans="1:12" s="19" customFormat="1" x14ac:dyDescent="0.25">
      <c r="A28" s="112" t="s">
        <v>18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s="19" customFormat="1" x14ac:dyDescent="0.25">
      <c r="A29" s="100" t="s">
        <v>56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 s="18" customFormat="1" ht="54" customHeight="1" x14ac:dyDescent="0.25">
      <c r="A30" s="29" t="s">
        <v>1</v>
      </c>
      <c r="B30" s="34" t="s">
        <v>19</v>
      </c>
      <c r="C30" s="76" t="s">
        <v>20</v>
      </c>
      <c r="D30" s="113"/>
      <c r="E30" s="76" t="s">
        <v>21</v>
      </c>
      <c r="F30" s="77"/>
      <c r="G30" s="30" t="s">
        <v>22</v>
      </c>
      <c r="H30" s="34" t="s">
        <v>23</v>
      </c>
      <c r="I30" s="31" t="s">
        <v>7</v>
      </c>
      <c r="J30" s="31" t="s">
        <v>60</v>
      </c>
      <c r="K30" s="31" t="s">
        <v>61</v>
      </c>
      <c r="L30" s="31" t="s">
        <v>8</v>
      </c>
    </row>
    <row r="31" spans="1:12" x14ac:dyDescent="0.25">
      <c r="A31" s="57" t="s">
        <v>9</v>
      </c>
      <c r="B31" s="58" t="s">
        <v>58</v>
      </c>
      <c r="C31" s="82" t="s">
        <v>64</v>
      </c>
      <c r="D31" s="79"/>
      <c r="E31" s="78" t="s">
        <v>64</v>
      </c>
      <c r="F31" s="79"/>
      <c r="G31" s="59" t="s">
        <v>62</v>
      </c>
      <c r="H31" s="57" t="s">
        <v>63</v>
      </c>
      <c r="I31" s="60">
        <v>800</v>
      </c>
      <c r="J31" s="61">
        <f>H31*I31</f>
        <v>16000</v>
      </c>
      <c r="K31" s="61">
        <f>+J31*0.24</f>
        <v>3840</v>
      </c>
      <c r="L31" s="61">
        <f>+J31+K31</f>
        <v>19840</v>
      </c>
    </row>
    <row r="32" spans="1:12" x14ac:dyDescent="0.25">
      <c r="A32" s="17" t="s">
        <v>10</v>
      </c>
      <c r="B32" s="14" t="s">
        <v>24</v>
      </c>
      <c r="C32" s="83"/>
      <c r="D32" s="81"/>
      <c r="E32" s="80"/>
      <c r="F32" s="81"/>
      <c r="G32" s="35"/>
      <c r="H32" s="17"/>
      <c r="I32" s="2"/>
      <c r="J32" s="6">
        <v>0</v>
      </c>
      <c r="K32" s="6">
        <f t="shared" ref="K32:K37" si="1">+J32+J32*0.204</f>
        <v>0</v>
      </c>
      <c r="L32" s="6">
        <f t="shared" ref="L32:L37" si="2">+K32+K32*0.24</f>
        <v>0</v>
      </c>
    </row>
    <row r="33" spans="1:12" x14ac:dyDescent="0.25">
      <c r="A33" s="17" t="s">
        <v>11</v>
      </c>
      <c r="B33" s="14" t="s">
        <v>25</v>
      </c>
      <c r="C33" s="83"/>
      <c r="D33" s="81"/>
      <c r="E33" s="80"/>
      <c r="F33" s="81"/>
      <c r="G33" s="35"/>
      <c r="H33" s="17"/>
      <c r="I33" s="2"/>
      <c r="J33" s="6">
        <f t="shared" ref="J33:J37" si="3">+I33*H33</f>
        <v>0</v>
      </c>
      <c r="K33" s="6">
        <f t="shared" si="1"/>
        <v>0</v>
      </c>
      <c r="L33" s="6">
        <f t="shared" si="2"/>
        <v>0</v>
      </c>
    </row>
    <row r="34" spans="1:12" x14ac:dyDescent="0.25">
      <c r="A34" s="17" t="s">
        <v>12</v>
      </c>
      <c r="B34" s="14" t="s">
        <v>26</v>
      </c>
      <c r="C34" s="83"/>
      <c r="D34" s="81"/>
      <c r="E34" s="80"/>
      <c r="F34" s="81"/>
      <c r="G34" s="35"/>
      <c r="H34" s="17"/>
      <c r="I34" s="2"/>
      <c r="J34" s="6">
        <f t="shared" si="3"/>
        <v>0</v>
      </c>
      <c r="K34" s="6">
        <f t="shared" si="1"/>
        <v>0</v>
      </c>
      <c r="L34" s="6">
        <f t="shared" si="2"/>
        <v>0</v>
      </c>
    </row>
    <row r="35" spans="1:12" x14ac:dyDescent="0.25">
      <c r="A35" s="17" t="s">
        <v>13</v>
      </c>
      <c r="B35" s="14" t="s">
        <v>27</v>
      </c>
      <c r="C35" s="83"/>
      <c r="D35" s="81"/>
      <c r="E35" s="80"/>
      <c r="F35" s="81"/>
      <c r="G35" s="35"/>
      <c r="H35" s="17"/>
      <c r="I35" s="2"/>
      <c r="J35" s="6">
        <f t="shared" si="3"/>
        <v>0</v>
      </c>
      <c r="K35" s="6">
        <f t="shared" si="1"/>
        <v>0</v>
      </c>
      <c r="L35" s="6">
        <f t="shared" si="2"/>
        <v>0</v>
      </c>
    </row>
    <row r="36" spans="1:12" x14ac:dyDescent="0.25">
      <c r="A36" s="17" t="s">
        <v>14</v>
      </c>
      <c r="B36" s="14" t="s">
        <v>28</v>
      </c>
      <c r="C36" s="83"/>
      <c r="D36" s="81"/>
      <c r="E36" s="80"/>
      <c r="F36" s="81"/>
      <c r="G36" s="35"/>
      <c r="H36" s="17"/>
      <c r="I36" s="2"/>
      <c r="J36" s="6">
        <f t="shared" si="3"/>
        <v>0</v>
      </c>
      <c r="K36" s="6">
        <f t="shared" si="1"/>
        <v>0</v>
      </c>
      <c r="L36" s="6">
        <f t="shared" si="2"/>
        <v>0</v>
      </c>
    </row>
    <row r="37" spans="1:12" x14ac:dyDescent="0.25">
      <c r="A37" s="17" t="s">
        <v>15</v>
      </c>
      <c r="B37" s="36"/>
      <c r="C37" s="83"/>
      <c r="D37" s="81"/>
      <c r="E37" s="80"/>
      <c r="F37" s="81"/>
      <c r="G37" s="35"/>
      <c r="H37" s="17"/>
      <c r="I37" s="2"/>
      <c r="J37" s="6">
        <f t="shared" si="3"/>
        <v>0</v>
      </c>
      <c r="K37" s="6">
        <f t="shared" si="1"/>
        <v>0</v>
      </c>
      <c r="L37" s="6">
        <f t="shared" si="2"/>
        <v>0</v>
      </c>
    </row>
    <row r="38" spans="1:12" x14ac:dyDescent="0.25">
      <c r="A38" s="116" t="s">
        <v>29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8"/>
      <c r="L38" s="71">
        <f>+SUM(L31:L37)</f>
        <v>19840</v>
      </c>
    </row>
    <row r="39" spans="1:12" s="62" customFormat="1" x14ac:dyDescent="0.25">
      <c r="A39" s="115" t="s">
        <v>77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s="62" customFormat="1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s="62" customFormat="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 x14ac:dyDescent="0.25">
      <c r="A42" s="100" t="s">
        <v>68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1:12" ht="28.5" customHeight="1" x14ac:dyDescent="0.25">
      <c r="A43" s="29" t="s">
        <v>1</v>
      </c>
      <c r="B43" s="45" t="s">
        <v>19</v>
      </c>
      <c r="C43" s="76" t="s">
        <v>20</v>
      </c>
      <c r="D43" s="113"/>
      <c r="E43" s="76" t="s">
        <v>21</v>
      </c>
      <c r="F43" s="113"/>
      <c r="G43" s="113"/>
      <c r="H43" s="77"/>
      <c r="I43" s="30" t="s">
        <v>22</v>
      </c>
      <c r="J43" s="45" t="s">
        <v>23</v>
      </c>
      <c r="K43" s="31" t="s">
        <v>7</v>
      </c>
      <c r="L43" s="31" t="s">
        <v>8</v>
      </c>
    </row>
    <row r="44" spans="1:12" s="63" customFormat="1" x14ac:dyDescent="0.25">
      <c r="A44" s="57" t="s">
        <v>9</v>
      </c>
      <c r="B44" s="58" t="s">
        <v>58</v>
      </c>
      <c r="C44" s="82" t="s">
        <v>59</v>
      </c>
      <c r="D44" s="79"/>
      <c r="E44" s="114" t="s">
        <v>59</v>
      </c>
      <c r="F44" s="114"/>
      <c r="G44" s="114"/>
      <c r="H44" s="114"/>
      <c r="I44" s="59" t="s">
        <v>69</v>
      </c>
      <c r="J44" s="57" t="s">
        <v>63</v>
      </c>
      <c r="K44" s="60">
        <v>800</v>
      </c>
      <c r="L44" s="61">
        <f>+K44*J44</f>
        <v>16000</v>
      </c>
    </row>
    <row r="45" spans="1:12" x14ac:dyDescent="0.25">
      <c r="A45" s="17" t="s">
        <v>10</v>
      </c>
      <c r="B45" s="14" t="s">
        <v>24</v>
      </c>
      <c r="C45" s="83"/>
      <c r="D45" s="81"/>
      <c r="E45" s="87"/>
      <c r="F45" s="87"/>
      <c r="G45" s="87"/>
      <c r="H45" s="87"/>
      <c r="I45" s="44"/>
      <c r="J45" s="17"/>
      <c r="K45" s="2"/>
      <c r="L45" s="6">
        <f t="shared" ref="L45:L50" si="4">+K45*J45</f>
        <v>0</v>
      </c>
    </row>
    <row r="46" spans="1:12" x14ac:dyDescent="0.25">
      <c r="A46" s="17" t="s">
        <v>11</v>
      </c>
      <c r="B46" s="14" t="s">
        <v>25</v>
      </c>
      <c r="C46" s="83"/>
      <c r="D46" s="81"/>
      <c r="E46" s="87"/>
      <c r="F46" s="87"/>
      <c r="G46" s="87"/>
      <c r="H46" s="87"/>
      <c r="I46" s="44"/>
      <c r="J46" s="17"/>
      <c r="K46" s="2"/>
      <c r="L46" s="6">
        <f t="shared" si="4"/>
        <v>0</v>
      </c>
    </row>
    <row r="47" spans="1:12" x14ac:dyDescent="0.25">
      <c r="A47" s="17" t="s">
        <v>12</v>
      </c>
      <c r="B47" s="14" t="s">
        <v>26</v>
      </c>
      <c r="C47" s="83"/>
      <c r="D47" s="81"/>
      <c r="E47" s="87"/>
      <c r="F47" s="87"/>
      <c r="G47" s="87"/>
      <c r="H47" s="87"/>
      <c r="I47" s="44"/>
      <c r="J47" s="17"/>
      <c r="K47" s="2"/>
      <c r="L47" s="6">
        <f t="shared" si="4"/>
        <v>0</v>
      </c>
    </row>
    <row r="48" spans="1:12" s="19" customFormat="1" x14ac:dyDescent="0.25">
      <c r="A48" s="17" t="s">
        <v>13</v>
      </c>
      <c r="B48" s="14" t="s">
        <v>27</v>
      </c>
      <c r="C48" s="83"/>
      <c r="D48" s="81"/>
      <c r="E48" s="87"/>
      <c r="F48" s="87"/>
      <c r="G48" s="87"/>
      <c r="H48" s="87"/>
      <c r="I48" s="44"/>
      <c r="J48" s="17"/>
      <c r="K48" s="2"/>
      <c r="L48" s="6">
        <f t="shared" si="4"/>
        <v>0</v>
      </c>
    </row>
    <row r="49" spans="1:12" x14ac:dyDescent="0.25">
      <c r="A49" s="17" t="s">
        <v>14</v>
      </c>
      <c r="B49" s="14" t="s">
        <v>28</v>
      </c>
      <c r="C49" s="83"/>
      <c r="D49" s="81"/>
      <c r="E49" s="87"/>
      <c r="F49" s="87"/>
      <c r="G49" s="87"/>
      <c r="H49" s="87"/>
      <c r="I49" s="44"/>
      <c r="J49" s="17"/>
      <c r="K49" s="2"/>
      <c r="L49" s="6">
        <f t="shared" si="4"/>
        <v>0</v>
      </c>
    </row>
    <row r="50" spans="1:12" x14ac:dyDescent="0.25">
      <c r="A50" s="17" t="s">
        <v>15</v>
      </c>
      <c r="B50" s="46"/>
      <c r="C50" s="83"/>
      <c r="D50" s="81"/>
      <c r="E50" s="87"/>
      <c r="F50" s="87"/>
      <c r="G50" s="87"/>
      <c r="H50" s="87"/>
      <c r="I50" s="44"/>
      <c r="J50" s="17"/>
      <c r="K50" s="2"/>
      <c r="L50" s="6">
        <f t="shared" si="4"/>
        <v>0</v>
      </c>
    </row>
    <row r="51" spans="1:12" ht="15" customHeight="1" x14ac:dyDescent="0.25">
      <c r="A51" s="84" t="s">
        <v>29</v>
      </c>
      <c r="B51" s="85"/>
      <c r="C51" s="85"/>
      <c r="D51" s="85"/>
      <c r="E51" s="85"/>
      <c r="F51" s="85"/>
      <c r="G51" s="85"/>
      <c r="H51" s="85"/>
      <c r="I51" s="85"/>
      <c r="J51" s="85"/>
      <c r="K51" s="86"/>
      <c r="L51" s="21">
        <f>+SUM(L44:L50)</f>
        <v>16000</v>
      </c>
    </row>
    <row r="52" spans="1:12" s="62" customFormat="1" x14ac:dyDescent="0.25">
      <c r="A52" s="120" t="s">
        <v>76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2" x14ac:dyDescent="0.25">
      <c r="A54" s="100" t="s">
        <v>30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1:12" s="18" customFormat="1" ht="25.5" x14ac:dyDescent="0.25">
      <c r="A55" s="41" t="s">
        <v>4</v>
      </c>
      <c r="B55" s="101" t="s">
        <v>31</v>
      </c>
      <c r="C55" s="89"/>
      <c r="D55" s="89"/>
      <c r="E55" s="89"/>
      <c r="F55" s="89"/>
      <c r="G55" s="89"/>
      <c r="H55" s="89"/>
      <c r="I55" s="90"/>
      <c r="J55" s="32" t="s">
        <v>32</v>
      </c>
      <c r="K55" s="31" t="s">
        <v>7</v>
      </c>
      <c r="L55" s="42" t="s">
        <v>8</v>
      </c>
    </row>
    <row r="56" spans="1:12" x14ac:dyDescent="0.25">
      <c r="A56" s="43" t="s">
        <v>9</v>
      </c>
      <c r="B56" s="72"/>
      <c r="C56" s="72"/>
      <c r="D56" s="72"/>
      <c r="E56" s="72"/>
      <c r="F56" s="72"/>
      <c r="G56" s="72"/>
      <c r="H56" s="72"/>
      <c r="I56" s="72"/>
      <c r="J56" s="17"/>
      <c r="K56" s="2"/>
      <c r="L56" s="6">
        <f>+K56*J56</f>
        <v>0</v>
      </c>
    </row>
    <row r="57" spans="1:12" x14ac:dyDescent="0.25">
      <c r="A57" s="43" t="s">
        <v>10</v>
      </c>
      <c r="B57" s="72"/>
      <c r="C57" s="72"/>
      <c r="D57" s="72"/>
      <c r="E57" s="72"/>
      <c r="F57" s="72"/>
      <c r="G57" s="72"/>
      <c r="H57" s="72"/>
      <c r="I57" s="72"/>
      <c r="J57" s="17"/>
      <c r="K57" s="2"/>
      <c r="L57" s="6">
        <f t="shared" ref="L57:L61" si="5">+K57*J57</f>
        <v>0</v>
      </c>
    </row>
    <row r="58" spans="1:12" x14ac:dyDescent="0.25">
      <c r="A58" s="43" t="s">
        <v>11</v>
      </c>
      <c r="B58" s="72"/>
      <c r="C58" s="72"/>
      <c r="D58" s="72"/>
      <c r="E58" s="72"/>
      <c r="F58" s="72"/>
      <c r="G58" s="72"/>
      <c r="H58" s="72"/>
      <c r="I58" s="72"/>
      <c r="J58" s="17"/>
      <c r="K58" s="2"/>
      <c r="L58" s="6">
        <f t="shared" si="5"/>
        <v>0</v>
      </c>
    </row>
    <row r="59" spans="1:12" x14ac:dyDescent="0.25">
      <c r="A59" s="37" t="s">
        <v>12</v>
      </c>
      <c r="B59" s="72"/>
      <c r="C59" s="72"/>
      <c r="D59" s="72"/>
      <c r="E59" s="72"/>
      <c r="F59" s="72"/>
      <c r="G59" s="72"/>
      <c r="H59" s="72"/>
      <c r="I59" s="72"/>
      <c r="J59" s="8"/>
      <c r="K59" s="9"/>
      <c r="L59" s="6">
        <f t="shared" si="5"/>
        <v>0</v>
      </c>
    </row>
    <row r="60" spans="1:12" x14ac:dyDescent="0.25">
      <c r="A60" s="37" t="s">
        <v>13</v>
      </c>
      <c r="B60" s="72"/>
      <c r="C60" s="72"/>
      <c r="D60" s="72"/>
      <c r="E60" s="72"/>
      <c r="F60" s="72"/>
      <c r="G60" s="72"/>
      <c r="H60" s="72"/>
      <c r="I60" s="72"/>
      <c r="J60" s="8"/>
      <c r="K60" s="9"/>
      <c r="L60" s="6">
        <f t="shared" si="5"/>
        <v>0</v>
      </c>
    </row>
    <row r="61" spans="1:12" x14ac:dyDescent="0.25">
      <c r="A61" s="37" t="s">
        <v>14</v>
      </c>
      <c r="B61" s="72"/>
      <c r="C61" s="72"/>
      <c r="D61" s="72"/>
      <c r="E61" s="72"/>
      <c r="F61" s="72"/>
      <c r="G61" s="72"/>
      <c r="H61" s="72"/>
      <c r="I61" s="72"/>
      <c r="J61" s="22"/>
      <c r="K61" s="9"/>
      <c r="L61" s="6">
        <f t="shared" si="5"/>
        <v>0</v>
      </c>
    </row>
    <row r="62" spans="1:12" x14ac:dyDescent="0.25">
      <c r="A62" s="74" t="s">
        <v>33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21">
        <f>+SUM(L56:L61)</f>
        <v>0</v>
      </c>
    </row>
    <row r="63" spans="1:12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6"/>
    </row>
    <row r="64" spans="1:12" x14ac:dyDescent="0.25">
      <c r="A64" s="100" t="s">
        <v>34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1:12" ht="25.5" x14ac:dyDescent="0.25">
      <c r="A65" s="39" t="s">
        <v>4</v>
      </c>
      <c r="B65" s="101" t="s">
        <v>35</v>
      </c>
      <c r="C65" s="89"/>
      <c r="D65" s="89"/>
      <c r="E65" s="89"/>
      <c r="F65" s="89"/>
      <c r="G65" s="89"/>
      <c r="H65" s="89"/>
      <c r="I65" s="90"/>
      <c r="J65" s="33" t="s">
        <v>32</v>
      </c>
      <c r="K65" s="31" t="s">
        <v>7</v>
      </c>
      <c r="L65" s="33" t="s">
        <v>8</v>
      </c>
    </row>
    <row r="66" spans="1:12" x14ac:dyDescent="0.25">
      <c r="A66" s="8" t="s">
        <v>9</v>
      </c>
      <c r="B66" s="72"/>
      <c r="C66" s="72"/>
      <c r="D66" s="72"/>
      <c r="E66" s="72"/>
      <c r="F66" s="72"/>
      <c r="G66" s="72"/>
      <c r="H66" s="72"/>
      <c r="I66" s="72"/>
      <c r="J66" s="17"/>
      <c r="K66" s="2"/>
      <c r="L66" s="6">
        <f>+K66*J66</f>
        <v>0</v>
      </c>
    </row>
    <row r="67" spans="1:12" x14ac:dyDescent="0.25">
      <c r="A67" s="8" t="s">
        <v>10</v>
      </c>
      <c r="B67" s="72"/>
      <c r="C67" s="72"/>
      <c r="D67" s="72"/>
      <c r="E67" s="72"/>
      <c r="F67" s="72"/>
      <c r="G67" s="72"/>
      <c r="H67" s="72"/>
      <c r="I67" s="72"/>
      <c r="J67" s="17"/>
      <c r="K67" s="2"/>
      <c r="L67" s="6">
        <f t="shared" ref="L67:L71" si="6">+K67*J67</f>
        <v>0</v>
      </c>
    </row>
    <row r="68" spans="1:12" x14ac:dyDescent="0.25">
      <c r="A68" s="8" t="s">
        <v>11</v>
      </c>
      <c r="B68" s="72"/>
      <c r="C68" s="72"/>
      <c r="D68" s="72"/>
      <c r="E68" s="72"/>
      <c r="F68" s="72"/>
      <c r="G68" s="72"/>
      <c r="H68" s="72"/>
      <c r="I68" s="72"/>
      <c r="J68" s="17"/>
      <c r="K68" s="2"/>
      <c r="L68" s="6">
        <f t="shared" si="6"/>
        <v>0</v>
      </c>
    </row>
    <row r="69" spans="1:12" x14ac:dyDescent="0.25">
      <c r="A69" s="8" t="s">
        <v>12</v>
      </c>
      <c r="B69" s="72"/>
      <c r="C69" s="72"/>
      <c r="D69" s="72"/>
      <c r="E69" s="72"/>
      <c r="F69" s="72"/>
      <c r="G69" s="72"/>
      <c r="H69" s="72"/>
      <c r="I69" s="72"/>
      <c r="J69" s="8"/>
      <c r="K69" s="9"/>
      <c r="L69" s="6">
        <f t="shared" si="6"/>
        <v>0</v>
      </c>
    </row>
    <row r="70" spans="1:12" x14ac:dyDescent="0.25">
      <c r="A70" s="8" t="s">
        <v>13</v>
      </c>
      <c r="B70" s="72"/>
      <c r="C70" s="72"/>
      <c r="D70" s="72"/>
      <c r="E70" s="72"/>
      <c r="F70" s="72"/>
      <c r="G70" s="72"/>
      <c r="H70" s="72"/>
      <c r="I70" s="72"/>
      <c r="J70" s="8"/>
      <c r="K70" s="9"/>
      <c r="L70" s="6">
        <f t="shared" si="6"/>
        <v>0</v>
      </c>
    </row>
    <row r="71" spans="1:12" x14ac:dyDescent="0.25">
      <c r="A71" s="47" t="s">
        <v>14</v>
      </c>
      <c r="B71" s="73"/>
      <c r="C71" s="73"/>
      <c r="D71" s="73"/>
      <c r="E71" s="73"/>
      <c r="F71" s="73"/>
      <c r="G71" s="73"/>
      <c r="H71" s="73"/>
      <c r="I71" s="73"/>
      <c r="J71" s="4"/>
      <c r="K71" s="48"/>
      <c r="L71" s="6">
        <f t="shared" si="6"/>
        <v>0</v>
      </c>
    </row>
    <row r="72" spans="1:12" x14ac:dyDescent="0.25">
      <c r="A72" s="74" t="s">
        <v>36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21">
        <f>SUM(L66:L71)</f>
        <v>0</v>
      </c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0"/>
    </row>
    <row r="74" spans="1:12" x14ac:dyDescent="0.25">
      <c r="A74" s="112" t="s">
        <v>37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26"/>
      <c r="L74" s="11">
        <f>+L62+L38+L51+L26+L72</f>
        <v>35965</v>
      </c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2" ht="34.5" customHeight="1" x14ac:dyDescent="0.25">
      <c r="A76" s="127" t="s">
        <v>38</v>
      </c>
      <c r="B76" s="127"/>
      <c r="C76" s="127"/>
      <c r="D76" s="127"/>
      <c r="E76" s="50">
        <v>5</v>
      </c>
      <c r="F76" s="97" t="s">
        <v>39</v>
      </c>
      <c r="G76" s="98"/>
      <c r="H76" s="98"/>
      <c r="I76" s="98"/>
      <c r="J76" s="49" t="s">
        <v>40</v>
      </c>
      <c r="K76" s="51">
        <f>L74*E76/100</f>
        <v>1798.25</v>
      </c>
      <c r="L76" s="128"/>
    </row>
    <row r="77" spans="1:12" ht="29.25" customHeight="1" x14ac:dyDescent="0.25">
      <c r="A77" s="127" t="s">
        <v>41</v>
      </c>
      <c r="B77" s="127"/>
      <c r="C77" s="127"/>
      <c r="D77" s="127"/>
      <c r="E77" s="50">
        <v>2</v>
      </c>
      <c r="F77" s="97" t="s">
        <v>39</v>
      </c>
      <c r="G77" s="98"/>
      <c r="H77" s="98"/>
      <c r="I77" s="98"/>
      <c r="J77" s="49" t="s">
        <v>40</v>
      </c>
      <c r="K77" s="51">
        <f>L74*E77/100</f>
        <v>719.3</v>
      </c>
      <c r="L77" s="129"/>
    </row>
    <row r="78" spans="1:12" x14ac:dyDescent="0.25">
      <c r="A78" s="91" t="s">
        <v>42</v>
      </c>
      <c r="B78" s="92"/>
      <c r="C78" s="92"/>
      <c r="D78" s="92"/>
      <c r="E78" s="92"/>
      <c r="F78" s="92"/>
      <c r="G78" s="92"/>
      <c r="H78" s="92"/>
      <c r="I78" s="92"/>
      <c r="J78" s="92"/>
      <c r="K78" s="93"/>
      <c r="L78" s="13">
        <f>+L74+K76+K77</f>
        <v>38482.550000000003</v>
      </c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2" ht="30" customHeight="1" x14ac:dyDescent="0.25">
      <c r="A80" s="123" t="s">
        <v>43</v>
      </c>
      <c r="B80" s="124"/>
      <c r="C80" s="124"/>
      <c r="D80" s="125"/>
      <c r="E80" s="20">
        <v>20</v>
      </c>
      <c r="F80" s="97" t="s">
        <v>44</v>
      </c>
      <c r="G80" s="98"/>
      <c r="H80" s="98"/>
      <c r="I80" s="98"/>
      <c r="J80" s="49" t="s">
        <v>40</v>
      </c>
      <c r="K80" s="12">
        <f>L78*E80/100</f>
        <v>7696.51</v>
      </c>
      <c r="L80" s="52"/>
    </row>
    <row r="81" spans="1:13" x14ac:dyDescent="0.25">
      <c r="A81" s="91" t="s">
        <v>45</v>
      </c>
      <c r="B81" s="92"/>
      <c r="C81" s="92"/>
      <c r="D81" s="92"/>
      <c r="E81" s="92"/>
      <c r="F81" s="92"/>
      <c r="G81" s="92"/>
      <c r="H81" s="92"/>
      <c r="I81" s="92"/>
      <c r="J81" s="92"/>
      <c r="K81" s="93"/>
      <c r="L81" s="13">
        <f>+K80+L78</f>
        <v>46179.060000000005</v>
      </c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3" x14ac:dyDescent="0.25">
      <c r="A83" s="123" t="s">
        <v>46</v>
      </c>
      <c r="B83" s="124"/>
      <c r="C83" s="124"/>
      <c r="D83" s="125"/>
      <c r="E83" s="23"/>
      <c r="F83" s="97" t="s">
        <v>47</v>
      </c>
      <c r="G83" s="98"/>
      <c r="H83" s="98"/>
      <c r="I83" s="98"/>
      <c r="J83" s="49" t="s">
        <v>40</v>
      </c>
      <c r="K83" s="12">
        <f>L81*E83/100</f>
        <v>0</v>
      </c>
      <c r="L83" s="52"/>
    </row>
    <row r="84" spans="1:13" s="24" customFormat="1" x14ac:dyDescent="0.25">
      <c r="A84" s="91" t="s">
        <v>48</v>
      </c>
      <c r="B84" s="92"/>
      <c r="C84" s="92"/>
      <c r="D84" s="92"/>
      <c r="E84" s="92"/>
      <c r="F84" s="92"/>
      <c r="G84" s="92"/>
      <c r="H84" s="92"/>
      <c r="I84" s="92"/>
      <c r="J84" s="92"/>
      <c r="K84" s="93"/>
      <c r="L84" s="13">
        <f>+L81-K83</f>
        <v>46179.060000000005</v>
      </c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3" ht="15" customHeight="1" x14ac:dyDescent="0.25">
      <c r="A86" s="94" t="s">
        <v>49</v>
      </c>
      <c r="B86" s="95"/>
      <c r="C86" s="95"/>
      <c r="D86" s="96"/>
      <c r="E86" s="20">
        <v>2</v>
      </c>
      <c r="F86" s="97" t="s">
        <v>57</v>
      </c>
      <c r="G86" s="98"/>
      <c r="H86" s="98"/>
      <c r="I86" s="98"/>
      <c r="J86" s="49" t="s">
        <v>40</v>
      </c>
      <c r="K86" s="12">
        <f>L84*E86/100</f>
        <v>923.58120000000008</v>
      </c>
      <c r="L86" s="52"/>
    </row>
    <row r="87" spans="1:13" ht="15" customHeight="1" x14ac:dyDescent="0.25">
      <c r="A87" s="94" t="s">
        <v>50</v>
      </c>
      <c r="B87" s="95"/>
      <c r="C87" s="95"/>
      <c r="D87" s="96"/>
      <c r="E87" s="20">
        <v>8</v>
      </c>
      <c r="F87" s="97" t="s">
        <v>57</v>
      </c>
      <c r="G87" s="98"/>
      <c r="H87" s="98"/>
      <c r="I87" s="98"/>
      <c r="J87" s="49" t="s">
        <v>40</v>
      </c>
      <c r="K87" s="12">
        <f>L84*E87/100</f>
        <v>3694.3248000000003</v>
      </c>
      <c r="L87" s="52"/>
    </row>
    <row r="88" spans="1:13" x14ac:dyDescent="0.25">
      <c r="A88" s="91" t="s">
        <v>51</v>
      </c>
      <c r="B88" s="92"/>
      <c r="C88" s="92"/>
      <c r="D88" s="92"/>
      <c r="E88" s="92"/>
      <c r="F88" s="92"/>
      <c r="G88" s="92"/>
      <c r="H88" s="92"/>
      <c r="I88" s="92"/>
      <c r="J88" s="92"/>
      <c r="K88" s="93"/>
      <c r="L88" s="11">
        <f>ROUND(L84+K86+K87,2)</f>
        <v>50796.97</v>
      </c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3" ht="23.25" customHeight="1" x14ac:dyDescent="0.25">
      <c r="A90" s="3"/>
      <c r="B90" s="3"/>
      <c r="C90" s="3"/>
      <c r="D90" s="3"/>
      <c r="E90" s="3"/>
      <c r="F90" s="3"/>
      <c r="G90" s="3"/>
      <c r="J90" s="75" t="s">
        <v>65</v>
      </c>
      <c r="K90" s="75"/>
      <c r="L90" s="56">
        <f>L88/L14</f>
        <v>2539.8485000000001</v>
      </c>
    </row>
    <row r="91" spans="1:13" x14ac:dyDescent="0.25">
      <c r="M91" s="54"/>
    </row>
    <row r="92" spans="1:13" x14ac:dyDescent="0.25">
      <c r="J92" s="55"/>
    </row>
    <row r="93" spans="1:13" x14ac:dyDescent="0.25">
      <c r="A93" s="99" t="s">
        <v>75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</row>
    <row r="94" spans="1:13" ht="15.75" thickBot="1" x14ac:dyDescent="0.3">
      <c r="A94" s="88" t="s">
        <v>52</v>
      </c>
      <c r="B94" s="89"/>
      <c r="C94" s="90"/>
      <c r="D94" s="53" t="s">
        <v>53</v>
      </c>
      <c r="E94" s="101" t="s">
        <v>54</v>
      </c>
      <c r="F94" s="89"/>
      <c r="G94" s="89"/>
      <c r="H94" s="89"/>
      <c r="I94" s="89"/>
      <c r="J94" s="89" t="s">
        <v>55</v>
      </c>
      <c r="K94" s="89"/>
      <c r="L94" s="89"/>
    </row>
    <row r="95" spans="1:13" s="63" customFormat="1" x14ac:dyDescent="0.25">
      <c r="A95" s="107" t="s">
        <v>70</v>
      </c>
      <c r="B95" s="108"/>
      <c r="C95" s="108"/>
      <c r="D95" s="66">
        <v>11222333</v>
      </c>
      <c r="E95" s="109" t="s">
        <v>71</v>
      </c>
      <c r="F95" s="109"/>
      <c r="G95" s="109"/>
      <c r="H95" s="109"/>
      <c r="I95" s="109"/>
      <c r="J95" s="109" t="s">
        <v>72</v>
      </c>
      <c r="K95" s="109"/>
      <c r="L95" s="110"/>
    </row>
    <row r="96" spans="1:13" x14ac:dyDescent="0.25">
      <c r="A96" s="104"/>
      <c r="B96" s="105"/>
      <c r="C96" s="105"/>
      <c r="D96" s="64"/>
      <c r="E96" s="105"/>
      <c r="F96" s="105"/>
      <c r="G96" s="105"/>
      <c r="H96" s="105"/>
      <c r="I96" s="105"/>
      <c r="J96" s="105"/>
      <c r="K96" s="105"/>
      <c r="L96" s="106"/>
    </row>
    <row r="97" spans="1:12" x14ac:dyDescent="0.25">
      <c r="A97" s="104"/>
      <c r="B97" s="105"/>
      <c r="C97" s="105"/>
      <c r="D97" s="64"/>
      <c r="E97" s="105"/>
      <c r="F97" s="105"/>
      <c r="G97" s="105"/>
      <c r="H97" s="105"/>
      <c r="I97" s="105"/>
      <c r="J97" s="105"/>
      <c r="K97" s="105"/>
      <c r="L97" s="106"/>
    </row>
    <row r="98" spans="1:12" x14ac:dyDescent="0.25">
      <c r="A98" s="104"/>
      <c r="B98" s="105"/>
      <c r="C98" s="105"/>
      <c r="D98" s="64"/>
      <c r="E98" s="105"/>
      <c r="F98" s="105"/>
      <c r="G98" s="105"/>
      <c r="H98" s="105"/>
      <c r="I98" s="105"/>
      <c r="J98" s="105"/>
      <c r="K98" s="105"/>
      <c r="L98" s="106"/>
    </row>
    <row r="99" spans="1:12" x14ac:dyDescent="0.25">
      <c r="A99" s="104"/>
      <c r="B99" s="105"/>
      <c r="C99" s="105"/>
      <c r="D99" s="64"/>
      <c r="E99" s="105"/>
      <c r="F99" s="105"/>
      <c r="G99" s="105"/>
      <c r="H99" s="105"/>
      <c r="I99" s="105"/>
      <c r="J99" s="105"/>
      <c r="K99" s="105"/>
      <c r="L99" s="106"/>
    </row>
    <row r="100" spans="1:12" x14ac:dyDescent="0.25">
      <c r="A100" s="104"/>
      <c r="B100" s="105"/>
      <c r="C100" s="105"/>
      <c r="D100" s="64"/>
      <c r="E100" s="105"/>
      <c r="F100" s="105"/>
      <c r="G100" s="105"/>
      <c r="H100" s="105"/>
      <c r="I100" s="105"/>
      <c r="J100" s="105"/>
      <c r="K100" s="105"/>
      <c r="L100" s="106"/>
    </row>
    <row r="101" spans="1:12" ht="15.75" thickBot="1" x14ac:dyDescent="0.3">
      <c r="A101" s="102"/>
      <c r="B101" s="103"/>
      <c r="C101" s="103"/>
      <c r="D101" s="65"/>
      <c r="E101" s="103"/>
      <c r="F101" s="103"/>
      <c r="G101" s="103"/>
      <c r="H101" s="103"/>
      <c r="I101" s="103"/>
      <c r="J101" s="103"/>
      <c r="K101" s="103"/>
      <c r="L101" s="111"/>
    </row>
  </sheetData>
  <protectedRanges>
    <protectedRange sqref="E86:E87" name="Rango9"/>
    <protectedRange sqref="E80" name="Rango8"/>
    <protectedRange sqref="E76:E77" name="Rango7"/>
    <protectedRange sqref="J56:K58 J66:K68 C31:I37 I44:K50 C44:F50" name="Manoobra"/>
    <protectedRange sqref="L14" name="Unidad_I"/>
    <protectedRange sqref="C14" name="Descripcion"/>
    <protectedRange sqref="J69:J70 J59:J60 F60:G60 C69:G71" name="Equipo_1"/>
    <protectedRange sqref="K69:K70 C66:G68 K59:K60 C60:E61 C56:G59" name="Equipo_1_1"/>
    <protectedRange sqref="C21:C22 J18:K22 B18:B20 D18:G22" name="Materiales_2"/>
    <protectedRange sqref="J23:K25 C23:G25" name="Materiales_1_1"/>
    <protectedRange sqref="E83" name="Rango8_1"/>
  </protectedRanges>
  <mergeCells count="116">
    <mergeCell ref="A14:B14"/>
    <mergeCell ref="C14:J14"/>
    <mergeCell ref="A52:L52"/>
    <mergeCell ref="A16:L16"/>
    <mergeCell ref="A12:L12"/>
    <mergeCell ref="K10:L10"/>
    <mergeCell ref="J98:L98"/>
    <mergeCell ref="J99:L99"/>
    <mergeCell ref="J100:L100"/>
    <mergeCell ref="A78:K78"/>
    <mergeCell ref="A81:K81"/>
    <mergeCell ref="F80:I80"/>
    <mergeCell ref="A80:D80"/>
    <mergeCell ref="F83:I83"/>
    <mergeCell ref="A83:D83"/>
    <mergeCell ref="A74:K74"/>
    <mergeCell ref="A76:D76"/>
    <mergeCell ref="A77:D77"/>
    <mergeCell ref="F76:I76"/>
    <mergeCell ref="F77:I77"/>
    <mergeCell ref="L76:L77"/>
    <mergeCell ref="A54:L54"/>
    <mergeCell ref="A64:L64"/>
    <mergeCell ref="B65:I65"/>
    <mergeCell ref="B67:I67"/>
    <mergeCell ref="A62:K62"/>
    <mergeCell ref="B55:I55"/>
    <mergeCell ref="B56:I56"/>
    <mergeCell ref="B57:I57"/>
    <mergeCell ref="B58:I58"/>
    <mergeCell ref="B59:I59"/>
    <mergeCell ref="B60:I60"/>
    <mergeCell ref="B61:I61"/>
    <mergeCell ref="A26:K2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A28:L28"/>
    <mergeCell ref="A29:L29"/>
    <mergeCell ref="A42:L42"/>
    <mergeCell ref="E43:H43"/>
    <mergeCell ref="E44:H44"/>
    <mergeCell ref="E45:H45"/>
    <mergeCell ref="E46:H46"/>
    <mergeCell ref="E47:H47"/>
    <mergeCell ref="E48:H48"/>
    <mergeCell ref="A39:L40"/>
    <mergeCell ref="C48:D48"/>
    <mergeCell ref="C46:D46"/>
    <mergeCell ref="C47:D47"/>
    <mergeCell ref="A38:K38"/>
    <mergeCell ref="C43:D43"/>
    <mergeCell ref="C44:D44"/>
    <mergeCell ref="E34:F34"/>
    <mergeCell ref="E35:F35"/>
    <mergeCell ref="E36:F36"/>
    <mergeCell ref="C30:D30"/>
    <mergeCell ref="C45:D45"/>
    <mergeCell ref="A101:C101"/>
    <mergeCell ref="A97:C97"/>
    <mergeCell ref="A98:C98"/>
    <mergeCell ref="A99:C99"/>
    <mergeCell ref="A100:C100"/>
    <mergeCell ref="J97:L97"/>
    <mergeCell ref="A95:C95"/>
    <mergeCell ref="A96:C96"/>
    <mergeCell ref="J95:L95"/>
    <mergeCell ref="J96:L96"/>
    <mergeCell ref="J101:L101"/>
    <mergeCell ref="E95:I95"/>
    <mergeCell ref="E96:I96"/>
    <mergeCell ref="E97:I97"/>
    <mergeCell ref="E98:I98"/>
    <mergeCell ref="E99:I99"/>
    <mergeCell ref="E100:I100"/>
    <mergeCell ref="E101:I101"/>
    <mergeCell ref="A94:C94"/>
    <mergeCell ref="A84:K84"/>
    <mergeCell ref="A86:D86"/>
    <mergeCell ref="A87:D87"/>
    <mergeCell ref="F86:I86"/>
    <mergeCell ref="F87:I87"/>
    <mergeCell ref="A88:K88"/>
    <mergeCell ref="J94:L94"/>
    <mergeCell ref="A93:L93"/>
    <mergeCell ref="E94:I94"/>
    <mergeCell ref="B68:I68"/>
    <mergeCell ref="B69:I69"/>
    <mergeCell ref="B70:I70"/>
    <mergeCell ref="B71:I71"/>
    <mergeCell ref="A72:K72"/>
    <mergeCell ref="J90:K90"/>
    <mergeCell ref="E30:F30"/>
    <mergeCell ref="E31:F31"/>
    <mergeCell ref="E32:F32"/>
    <mergeCell ref="E33:F33"/>
    <mergeCell ref="E37:F37"/>
    <mergeCell ref="C31:D31"/>
    <mergeCell ref="C32:D32"/>
    <mergeCell ref="C33:D33"/>
    <mergeCell ref="C34:D34"/>
    <mergeCell ref="C35:D35"/>
    <mergeCell ref="C36:D36"/>
    <mergeCell ref="C37:D37"/>
    <mergeCell ref="A51:K51"/>
    <mergeCell ref="E49:H49"/>
    <mergeCell ref="E50:H50"/>
    <mergeCell ref="C49:D49"/>
    <mergeCell ref="C50:D50"/>
    <mergeCell ref="B66:I66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70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Mary</cp:lastModifiedBy>
  <cp:revision/>
  <cp:lastPrinted>2020-09-14T19:52:00Z</cp:lastPrinted>
  <dcterms:created xsi:type="dcterms:W3CDTF">2017-04-30T20:02:44Z</dcterms:created>
  <dcterms:modified xsi:type="dcterms:W3CDTF">2020-10-02T16:20:24Z</dcterms:modified>
</cp:coreProperties>
</file>